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Synthèse (2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E8" i="1" s="1"/>
  <c r="D8" i="1"/>
  <c r="F8" i="1"/>
  <c r="G8" i="1"/>
  <c r="I8" i="1"/>
  <c r="L8" i="1"/>
  <c r="M8" i="1"/>
  <c r="B9" i="1"/>
  <c r="C9" i="1" s="1"/>
  <c r="D9" i="1"/>
  <c r="E9" i="1"/>
  <c r="F9" i="1"/>
  <c r="I9" i="1"/>
  <c r="J9" i="1"/>
  <c r="L9" i="1"/>
  <c r="B10" i="1"/>
  <c r="E10" i="1" s="1"/>
  <c r="D10" i="1"/>
  <c r="F10" i="1"/>
  <c r="G10" i="1"/>
  <c r="I10" i="1"/>
  <c r="L10" i="1"/>
  <c r="M10" i="1"/>
  <c r="B11" i="1"/>
  <c r="C11" i="1" s="1"/>
  <c r="D11" i="1"/>
  <c r="E11" i="1"/>
  <c r="F11" i="1"/>
  <c r="I11" i="1"/>
  <c r="J11" i="1"/>
  <c r="L11" i="1"/>
  <c r="B12" i="1"/>
  <c r="E12" i="1" s="1"/>
  <c r="D12" i="1"/>
  <c r="F12" i="1"/>
  <c r="G12" i="1"/>
  <c r="I12" i="1"/>
  <c r="L12" i="1"/>
  <c r="M12" i="1"/>
  <c r="B13" i="1"/>
  <c r="C13" i="1" s="1"/>
  <c r="D13" i="1"/>
  <c r="E13" i="1"/>
  <c r="F13" i="1"/>
  <c r="I13" i="1"/>
  <c r="J13" i="1"/>
  <c r="L13" i="1"/>
  <c r="B14" i="1"/>
  <c r="E14" i="1" s="1"/>
  <c r="C14" i="1"/>
  <c r="D14" i="1"/>
  <c r="D16" i="1" s="1"/>
  <c r="E16" i="1" s="1"/>
  <c r="F14" i="1"/>
  <c r="G14" i="1"/>
  <c r="I14" i="1"/>
  <c r="I16" i="1" s="1"/>
  <c r="J16" i="1" s="1"/>
  <c r="L14" i="1"/>
  <c r="M14" i="1"/>
  <c r="B16" i="1"/>
  <c r="C8" i="1" s="1"/>
  <c r="F16" i="1"/>
  <c r="L16" i="1"/>
  <c r="B24" i="1"/>
  <c r="D24" i="1"/>
  <c r="E24" i="1" s="1"/>
  <c r="F24" i="1"/>
  <c r="G24" i="1"/>
  <c r="I24" i="1"/>
  <c r="J24" i="1" s="1"/>
  <c r="B32" i="1"/>
  <c r="D32" i="1"/>
  <c r="E32" i="1"/>
  <c r="F32" i="1"/>
  <c r="G32" i="1"/>
  <c r="B33" i="1"/>
  <c r="G33" i="1" s="1"/>
  <c r="D33" i="1"/>
  <c r="E33" i="1"/>
  <c r="F33" i="1"/>
  <c r="B41" i="1"/>
  <c r="E41" i="1" s="1"/>
  <c r="D41" i="1"/>
  <c r="B42" i="1"/>
  <c r="D42" i="1"/>
  <c r="E42" i="1"/>
  <c r="B48" i="1"/>
  <c r="D48" i="1"/>
  <c r="E48" i="1"/>
  <c r="B50" i="1"/>
  <c r="E50" i="1" s="1"/>
  <c r="D50" i="1"/>
  <c r="B51" i="1"/>
  <c r="E51" i="1" s="1"/>
  <c r="D51" i="1"/>
  <c r="B52" i="1"/>
  <c r="D52" i="1"/>
  <c r="E52" i="1"/>
  <c r="M16" i="1" l="1"/>
  <c r="G16" i="1"/>
  <c r="J14" i="1"/>
  <c r="M13" i="1"/>
  <c r="G13" i="1"/>
  <c r="J12" i="1"/>
  <c r="M11" i="1"/>
  <c r="G11" i="1"/>
  <c r="J10" i="1"/>
  <c r="M9" i="1"/>
  <c r="G9" i="1"/>
  <c r="J8" i="1"/>
  <c r="C12" i="1"/>
  <c r="C10" i="1"/>
  <c r="C16" i="1" s="1"/>
</calcChain>
</file>

<file path=xl/sharedStrings.xml><?xml version="1.0" encoding="utf-8"?>
<sst xmlns="http://schemas.openxmlformats.org/spreadsheetml/2006/main" count="69" uniqueCount="55">
  <si>
    <t>Pneus</t>
  </si>
  <si>
    <t>Peinture</t>
  </si>
  <si>
    <t>Seaux</t>
  </si>
  <si>
    <t>Signalisation horizontale</t>
  </si>
  <si>
    <t>Dépôts sauvages</t>
  </si>
  <si>
    <t>%</t>
  </si>
  <si>
    <t>Tonnage recyclé</t>
  </si>
  <si>
    <t>Tonnage total évacué</t>
  </si>
  <si>
    <t>Divers</t>
  </si>
  <si>
    <t>Récupération Ferraille Glissières</t>
  </si>
  <si>
    <t>Récupération Ferraille Signalisation verticale</t>
  </si>
  <si>
    <t>Tonnage total evacué</t>
  </si>
  <si>
    <t>Acier / Ferraille</t>
  </si>
  <si>
    <t>Autres matériaux</t>
  </si>
  <si>
    <t>Retraitement en place aux liants hydrocarbonés</t>
  </si>
  <si>
    <t>Retraitement en place aux liants hydrauliques</t>
  </si>
  <si>
    <t>Structure traitée en place</t>
  </si>
  <si>
    <t>Structure Classique</t>
  </si>
  <si>
    <t>Surface de chaussée renforcée (M²)</t>
  </si>
  <si>
    <t>Matériaux</t>
  </si>
  <si>
    <t>Opérations de renforçement de chaussée</t>
  </si>
  <si>
    <t>10 à 15%</t>
  </si>
  <si>
    <t>Enrobés (BBSG, BBM,BBTM, EME, GB, etc…)</t>
  </si>
  <si>
    <t>Objectifs 2016</t>
  </si>
  <si>
    <t>Incorporation Granulats Recyclés</t>
  </si>
  <si>
    <t>Fabrication Enrobés Tièdes</t>
  </si>
  <si>
    <t>Fabrication Classique</t>
  </si>
  <si>
    <t>Quantités (T)</t>
  </si>
  <si>
    <t>Matériaux Enrobés</t>
  </si>
  <si>
    <t>* nota bene : Moyenne région Ile de France = 32,5 %</t>
  </si>
  <si>
    <t>Total :</t>
  </si>
  <si>
    <t>Suivi bordereaux</t>
  </si>
  <si>
    <t>Terres souillées ( curage de fossés, bassins de retenues, etc…)</t>
  </si>
  <si>
    <t>Démolition de Béton (ouvrages d'art, autres)</t>
  </si>
  <si>
    <t>Les ML sont transformés en M3 à raison d'une valeur moyenne de 0,100 M3 au ML</t>
  </si>
  <si>
    <t>Démolition de bordures et caniveaux</t>
  </si>
  <si>
    <t>Terrassements</t>
  </si>
  <si>
    <t>Rabotage</t>
  </si>
  <si>
    <t>Démolition de chaussée (Chaussée, trotoirs, autres)</t>
  </si>
  <si>
    <t>Terre végétale</t>
  </si>
  <si>
    <t>Objectifs Recyclage 2016</t>
  </si>
  <si>
    <t>Recyclage</t>
  </si>
  <si>
    <t>Objectifs Stockage 2016</t>
  </si>
  <si>
    <t>Installation de stockage des déchets</t>
  </si>
  <si>
    <t>Objectifs Réemploi 2016</t>
  </si>
  <si>
    <t>Traitement sur site</t>
  </si>
  <si>
    <t>Déblais / remblais</t>
  </si>
  <si>
    <t>Observations</t>
  </si>
  <si>
    <t>Evacuation</t>
  </si>
  <si>
    <t>Réemploi Chantier</t>
  </si>
  <si>
    <t>Quantités (M3)</t>
  </si>
  <si>
    <t>Matériaux produits</t>
  </si>
  <si>
    <t>Matériaux générés par les opérations</t>
  </si>
  <si>
    <t>Bilan 2016 / Synthèse</t>
  </si>
  <si>
    <t>Matériaux liés à la construction routière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</si>
</sst>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T&quot;"/>
    <numFmt numFmtId="165" formatCode="#,##0.000&quot; T&quot;"/>
    <numFmt numFmtId="166" formatCode="#,##0&quot; M²&quot;"/>
    <numFmt numFmtId="167" formatCode="#,##0&quot; M3&quot;"/>
  </numFmts>
  <fonts count="6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9" fontId="1" fillId="0" borderId="6" xfId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9" fontId="2" fillId="0" borderId="0" xfId="1" applyFont="1" applyBorder="1" applyAlignment="1">
      <alignment horizontal="center" vertical="center" wrapText="1"/>
    </xf>
    <xf numFmtId="9" fontId="2" fillId="0" borderId="22" xfId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9" fontId="2" fillId="0" borderId="23" xfId="1" applyFon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2" fillId="5" borderId="6" xfId="1" applyFon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9" fontId="2" fillId="5" borderId="31" xfId="1" applyFont="1" applyFill="1" applyBorder="1" applyAlignment="1">
      <alignment horizontal="center" vertical="center" wrapText="1"/>
    </xf>
    <xf numFmtId="9" fontId="2" fillId="0" borderId="32" xfId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9" fontId="3" fillId="0" borderId="0" xfId="1" applyFont="1" applyAlignment="1">
      <alignment vertical="center"/>
    </xf>
    <xf numFmtId="0" fontId="0" fillId="0" borderId="38" xfId="0" applyBorder="1" applyAlignment="1">
      <alignment horizontal="center" vertical="center" wrapText="1"/>
    </xf>
    <xf numFmtId="167" fontId="2" fillId="6" borderId="20" xfId="0" applyNumberFormat="1" applyFont="1" applyFill="1" applyBorder="1" applyAlignment="1">
      <alignment horizontal="center" vertical="center" wrapText="1"/>
    </xf>
    <xf numFmtId="167" fontId="2" fillId="0" borderId="30" xfId="0" applyNumberFormat="1" applyFont="1" applyBorder="1" applyAlignment="1">
      <alignment horizontal="center" vertical="center" wrapText="1"/>
    </xf>
    <xf numFmtId="167" fontId="0" fillId="0" borderId="39" xfId="0" applyNumberFormat="1" applyBorder="1" applyAlignment="1">
      <alignment horizontal="center" vertical="center" wrapText="1"/>
    </xf>
    <xf numFmtId="167" fontId="2" fillId="6" borderId="40" xfId="0" applyNumberFormat="1" applyFont="1" applyFill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7" fontId="2" fillId="6" borderId="3" xfId="0" applyNumberFormat="1" applyFont="1" applyFill="1" applyBorder="1" applyAlignment="1">
      <alignment horizontal="center" vertical="center" wrapText="1"/>
    </xf>
    <xf numFmtId="167" fontId="2" fillId="0" borderId="4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9" fontId="3" fillId="6" borderId="42" xfId="1" applyFont="1" applyFill="1" applyBorder="1" applyAlignment="1">
      <alignment horizontal="center" vertical="center" wrapText="1"/>
    </xf>
    <xf numFmtId="9" fontId="3" fillId="0" borderId="32" xfId="1" applyFont="1" applyBorder="1" applyAlignment="1">
      <alignment horizontal="center" vertical="center" wrapText="1"/>
    </xf>
    <xf numFmtId="167" fontId="4" fillId="0" borderId="43" xfId="0" applyNumberFormat="1" applyFont="1" applyBorder="1" applyAlignment="1">
      <alignment horizontal="center" vertical="center" wrapText="1"/>
    </xf>
    <xf numFmtId="9" fontId="3" fillId="6" borderId="44" xfId="1" applyFont="1" applyFill="1" applyBorder="1" applyAlignment="1">
      <alignment horizontal="center" vertical="center" wrapText="1"/>
    </xf>
    <xf numFmtId="167" fontId="4" fillId="0" borderId="45" xfId="0" applyNumberFormat="1" applyFont="1" applyBorder="1" applyAlignment="1">
      <alignment horizontal="center" vertical="center" wrapText="1"/>
    </xf>
    <xf numFmtId="9" fontId="3" fillId="6" borderId="0" xfId="1" applyFont="1" applyFill="1" applyBorder="1" applyAlignment="1">
      <alignment horizontal="center" vertical="center" wrapText="1"/>
    </xf>
    <xf numFmtId="9" fontId="3" fillId="0" borderId="46" xfId="1" applyFont="1" applyBorder="1" applyAlignment="1">
      <alignment horizontal="center" vertical="center" wrapText="1"/>
    </xf>
    <xf numFmtId="9" fontId="3" fillId="0" borderId="23" xfId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9" fontId="2" fillId="6" borderId="47" xfId="1" applyFont="1" applyFill="1" applyBorder="1" applyAlignment="1">
      <alignment horizontal="center" vertical="center" wrapText="1"/>
    </xf>
    <xf numFmtId="167" fontId="0" fillId="0" borderId="48" xfId="0" applyNumberFormat="1" applyBorder="1" applyAlignment="1">
      <alignment horizontal="center" vertical="center" wrapText="1"/>
    </xf>
    <xf numFmtId="9" fontId="2" fillId="6" borderId="46" xfId="1" applyFont="1" applyFill="1" applyBorder="1" applyAlignment="1">
      <alignment horizontal="center" vertical="center" wrapText="1"/>
    </xf>
    <xf numFmtId="167" fontId="0" fillId="0" borderId="33" xfId="0" applyNumberFormat="1" applyBorder="1" applyAlignment="1">
      <alignment horizontal="center" vertical="center" wrapText="1"/>
    </xf>
    <xf numFmtId="9" fontId="2" fillId="6" borderId="23" xfId="1" applyFont="1" applyFill="1" applyBorder="1" applyAlignment="1">
      <alignment horizontal="center" vertical="center" wrapText="1"/>
    </xf>
    <xf numFmtId="9" fontId="2" fillId="0" borderId="46" xfId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7" fontId="0" fillId="0" borderId="51" xfId="0" applyNumberFormat="1" applyBorder="1" applyAlignment="1">
      <alignment horizontal="center" vertical="center" wrapText="1"/>
    </xf>
    <xf numFmtId="167" fontId="0" fillId="0" borderId="52" xfId="0" applyNumberForma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3" fillId="7" borderId="66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isani\AppData\Local\Microsoft\Windows\Temporary%20Internet%20Files\Content.Outlook\XPNSWW9F\Bilan%202016%20Mat&#233;riaux%20Synth&#232;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Bilans &amp; graphiques"/>
      <sheetName val="UTD Nord Ouest"/>
      <sheetName val="UTD Nord Est"/>
      <sheetName val="UTD Sud"/>
      <sheetName val="SGPF"/>
    </sheetNames>
    <sheetDataSet>
      <sheetData sheetId="0"/>
      <sheetData sheetId="1"/>
      <sheetData sheetId="2">
        <row r="8">
          <cell r="B8">
            <v>100</v>
          </cell>
          <cell r="I8">
            <v>100</v>
          </cell>
        </row>
        <row r="9">
          <cell r="B9">
            <v>1630</v>
          </cell>
          <cell r="G9">
            <v>130</v>
          </cell>
          <cell r="I9">
            <v>1600</v>
          </cell>
        </row>
        <row r="10">
          <cell r="B10">
            <v>6854</v>
          </cell>
          <cell r="I10">
            <v>6854</v>
          </cell>
        </row>
        <row r="11">
          <cell r="B11">
            <v>1000</v>
          </cell>
          <cell r="I11">
            <v>1000</v>
          </cell>
        </row>
        <row r="12">
          <cell r="B12">
            <v>310</v>
          </cell>
          <cell r="I12">
            <v>310</v>
          </cell>
        </row>
        <row r="13">
          <cell r="B13">
            <v>30</v>
          </cell>
          <cell r="I13">
            <v>30</v>
          </cell>
        </row>
        <row r="14">
          <cell r="B14">
            <v>20600</v>
          </cell>
          <cell r="G14">
            <v>18000</v>
          </cell>
          <cell r="I14">
            <v>2600</v>
          </cell>
        </row>
        <row r="22">
          <cell r="B22">
            <v>15564</v>
          </cell>
          <cell r="C22">
            <v>10312</v>
          </cell>
          <cell r="E22">
            <v>5252</v>
          </cell>
          <cell r="G22">
            <v>1000</v>
          </cell>
        </row>
        <row r="39">
          <cell r="B39">
            <v>1.82</v>
          </cell>
          <cell r="C39">
            <v>1.82</v>
          </cell>
        </row>
        <row r="40">
          <cell r="B40">
            <v>54.575000000000003</v>
          </cell>
          <cell r="C40">
            <v>27.568000000000001</v>
          </cell>
        </row>
        <row r="46">
          <cell r="B46">
            <v>89.4</v>
          </cell>
          <cell r="C46">
            <v>5.64</v>
          </cell>
        </row>
        <row r="48">
          <cell r="B48">
            <v>1.1579999999999999</v>
          </cell>
          <cell r="C48">
            <v>1.1579999999999999</v>
          </cell>
        </row>
        <row r="49">
          <cell r="B49">
            <v>1.423</v>
          </cell>
          <cell r="C49">
            <v>1.423</v>
          </cell>
        </row>
        <row r="50">
          <cell r="B50">
            <v>1.45</v>
          </cell>
        </row>
      </sheetData>
      <sheetData sheetId="3">
        <row r="9">
          <cell r="B9">
            <v>1433</v>
          </cell>
          <cell r="I9">
            <v>1433</v>
          </cell>
        </row>
        <row r="10">
          <cell r="B10">
            <v>10903</v>
          </cell>
          <cell r="I10">
            <v>10903</v>
          </cell>
        </row>
        <row r="11">
          <cell r="B11">
            <v>1144</v>
          </cell>
          <cell r="I11">
            <v>1144</v>
          </cell>
        </row>
        <row r="12">
          <cell r="B12">
            <v>335</v>
          </cell>
          <cell r="I12">
            <v>335</v>
          </cell>
        </row>
        <row r="13">
          <cell r="B13">
            <v>213</v>
          </cell>
          <cell r="I13">
            <v>213</v>
          </cell>
        </row>
        <row r="14">
          <cell r="B14">
            <v>1924</v>
          </cell>
          <cell r="I14">
            <v>1924</v>
          </cell>
        </row>
        <row r="22">
          <cell r="B22">
            <v>25136</v>
          </cell>
          <cell r="C22">
            <v>14462</v>
          </cell>
          <cell r="E22">
            <v>10674</v>
          </cell>
          <cell r="G22">
            <v>3168</v>
          </cell>
        </row>
        <row r="40">
          <cell r="B40">
            <v>14.12</v>
          </cell>
          <cell r="C40">
            <v>14.12</v>
          </cell>
        </row>
        <row r="46">
          <cell r="B46">
            <v>100</v>
          </cell>
        </row>
        <row r="48">
          <cell r="B48">
            <v>9.6000000000000002E-2</v>
          </cell>
          <cell r="C48">
            <v>9.6000000000000002E-2</v>
          </cell>
        </row>
      </sheetData>
      <sheetData sheetId="4">
        <row r="8">
          <cell r="B8">
            <v>642</v>
          </cell>
          <cell r="C8">
            <v>642</v>
          </cell>
        </row>
        <row r="9">
          <cell r="B9">
            <v>409</v>
          </cell>
          <cell r="I9">
            <v>409</v>
          </cell>
        </row>
        <row r="10">
          <cell r="B10">
            <v>5134</v>
          </cell>
          <cell r="I10">
            <v>5134</v>
          </cell>
        </row>
        <row r="11">
          <cell r="B11">
            <v>1244</v>
          </cell>
          <cell r="G11">
            <v>508</v>
          </cell>
          <cell r="I11">
            <v>736</v>
          </cell>
        </row>
        <row r="12">
          <cell r="B12">
            <v>106</v>
          </cell>
          <cell r="I12">
            <v>106</v>
          </cell>
        </row>
        <row r="22">
          <cell r="B22">
            <v>16288</v>
          </cell>
          <cell r="C22">
            <v>14189</v>
          </cell>
          <cell r="E22">
            <v>2046</v>
          </cell>
          <cell r="G22">
            <v>1775</v>
          </cell>
        </row>
        <row r="40">
          <cell r="B40">
            <v>13.114000000000001</v>
          </cell>
          <cell r="C40">
            <v>13.114000000000001</v>
          </cell>
        </row>
        <row r="46">
          <cell r="B46">
            <v>84</v>
          </cell>
        </row>
        <row r="48">
          <cell r="B48">
            <v>1.5</v>
          </cell>
          <cell r="C48">
            <v>1.5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6" sqref="C6:C7"/>
    </sheetView>
  </sheetViews>
  <sheetFormatPr baseColWidth="10" defaultRowHeight="12.75" x14ac:dyDescent="0.2"/>
  <cols>
    <col min="1" max="1" width="39" style="1" bestFit="1" customWidth="1"/>
    <col min="2" max="2" width="15.5703125" style="1" bestFit="1" customWidth="1"/>
    <col min="3" max="3" width="8.28515625" style="2" customWidth="1"/>
    <col min="4" max="4" width="15.7109375" style="1" customWidth="1"/>
    <col min="5" max="5" width="9.85546875" style="2" bestFit="1" customWidth="1"/>
    <col min="6" max="6" width="15.7109375" style="1" customWidth="1"/>
    <col min="7" max="7" width="8.28515625" style="2" customWidth="1"/>
    <col min="8" max="8" width="10.140625" style="2" customWidth="1"/>
    <col min="9" max="9" width="15.7109375" style="1" customWidth="1"/>
    <col min="10" max="10" width="8.28515625" style="2" customWidth="1"/>
    <col min="11" max="11" width="10.140625" style="2" customWidth="1"/>
    <col min="12" max="12" width="15.7109375" style="1" customWidth="1"/>
    <col min="13" max="13" width="8.28515625" style="2" customWidth="1"/>
    <col min="14" max="14" width="10.140625" style="2" customWidth="1"/>
    <col min="15" max="15" width="34" style="1" customWidth="1"/>
    <col min="16" max="16384" width="11.42578125" style="1"/>
  </cols>
  <sheetData>
    <row r="1" spans="1:15" ht="15.75" x14ac:dyDescent="0.2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x14ac:dyDescent="0.2">
      <c r="A2" s="140" t="s">
        <v>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x14ac:dyDescent="0.2">
      <c r="A3" s="36"/>
      <c r="B3" s="36"/>
      <c r="C3" s="139"/>
      <c r="D3" s="36"/>
      <c r="E3" s="139"/>
      <c r="F3" s="36"/>
      <c r="G3" s="139"/>
      <c r="H3" s="139"/>
      <c r="I3" s="36"/>
      <c r="J3" s="139"/>
      <c r="K3" s="139"/>
      <c r="L3" s="36"/>
      <c r="M3" s="139"/>
      <c r="N3" s="139"/>
      <c r="O3" s="36"/>
    </row>
    <row r="4" spans="1:15" x14ac:dyDescent="0.2">
      <c r="A4" s="36" t="s">
        <v>52</v>
      </c>
      <c r="B4" s="36"/>
      <c r="C4" s="139"/>
      <c r="D4" s="36"/>
      <c r="E4" s="139"/>
      <c r="F4" s="36"/>
      <c r="G4" s="139"/>
      <c r="H4" s="139"/>
      <c r="I4" s="36"/>
      <c r="J4" s="139"/>
      <c r="K4" s="139"/>
      <c r="L4" s="36"/>
      <c r="M4" s="139"/>
      <c r="N4" s="139"/>
      <c r="O4" s="36"/>
    </row>
    <row r="5" spans="1:15" ht="13.5" thickBot="1" x14ac:dyDescent="0.25"/>
    <row r="6" spans="1:15" ht="12.75" customHeight="1" x14ac:dyDescent="0.2">
      <c r="A6" s="138" t="s">
        <v>51</v>
      </c>
      <c r="B6" s="137" t="s">
        <v>50</v>
      </c>
      <c r="C6" s="136" t="s">
        <v>5</v>
      </c>
      <c r="D6" s="135" t="s">
        <v>49</v>
      </c>
      <c r="E6" s="134"/>
      <c r="F6" s="134"/>
      <c r="G6" s="134"/>
      <c r="H6" s="133"/>
      <c r="I6" s="135" t="s">
        <v>48</v>
      </c>
      <c r="J6" s="134"/>
      <c r="K6" s="134"/>
      <c r="L6" s="134"/>
      <c r="M6" s="134"/>
      <c r="N6" s="133"/>
      <c r="O6" s="132" t="s">
        <v>47</v>
      </c>
    </row>
    <row r="7" spans="1:15" ht="39" thickBot="1" x14ac:dyDescent="0.25">
      <c r="A7" s="131"/>
      <c r="B7" s="130"/>
      <c r="C7" s="129"/>
      <c r="D7" s="125" t="s">
        <v>46</v>
      </c>
      <c r="E7" s="128" t="s">
        <v>5</v>
      </c>
      <c r="F7" s="127" t="s">
        <v>45</v>
      </c>
      <c r="G7" s="122" t="s">
        <v>5</v>
      </c>
      <c r="H7" s="126" t="s">
        <v>44</v>
      </c>
      <c r="I7" s="125" t="s">
        <v>43</v>
      </c>
      <c r="J7" s="122" t="s">
        <v>5</v>
      </c>
      <c r="K7" s="124" t="s">
        <v>42</v>
      </c>
      <c r="L7" s="123" t="s">
        <v>41</v>
      </c>
      <c r="M7" s="122" t="s">
        <v>5</v>
      </c>
      <c r="N7" s="121" t="s">
        <v>40</v>
      </c>
      <c r="O7" s="120"/>
    </row>
    <row r="8" spans="1:15" ht="20.100000000000001" customHeight="1" thickTop="1" x14ac:dyDescent="0.2">
      <c r="A8" s="119" t="s">
        <v>39</v>
      </c>
      <c r="B8" s="112">
        <f>'[1]UTD Nord Ouest'!B8+'[1]UTD Nord Est'!B8+'[1]UTD Sud'!B8+[1]SGPF!B8</f>
        <v>742</v>
      </c>
      <c r="C8" s="45">
        <f>IF(B8=0,0,B8/$B$16)</f>
        <v>1.3737942271018867E-2</v>
      </c>
      <c r="D8" s="118">
        <f>'[1]UTD Nord Ouest'!C8+'[1]UTD Nord Est'!C8+'[1]UTD Sud'!C8+[1]SGPF!C8</f>
        <v>642</v>
      </c>
      <c r="E8" s="45">
        <f>IF($B8=0,"0 %",IF(D8=0,"0 %",D8/$B8))</f>
        <v>0.86522911051212936</v>
      </c>
      <c r="F8" s="117">
        <f>'[1]UTD Nord Ouest'!E8+'[1]UTD Nord Est'!E8+'[1]UTD Sud'!E8+[1]SGPF!E8</f>
        <v>0</v>
      </c>
      <c r="G8" s="114" t="str">
        <f>IF($B8=0,"0 %",IF(F8=0,"0 %",F8/$B8))</f>
        <v>0 %</v>
      </c>
      <c r="H8" s="113">
        <v>1</v>
      </c>
      <c r="I8" s="118">
        <f>'[1]UTD Nord Ouest'!G8+'[1]UTD Nord Est'!G8+'[1]UTD Sud'!G8+[1]SGPF!G8</f>
        <v>0</v>
      </c>
      <c r="J8" s="69" t="str">
        <f>IF($B8=0,"0 %",IF(I8=0,"0 %",I8/$B8))</f>
        <v>0 %</v>
      </c>
      <c r="K8" s="111"/>
      <c r="L8" s="117">
        <f>'[1]UTD Nord Ouest'!I8+'[1]UTD Nord Est'!I8+'[1]UTD Sud'!I8+[1]SGPF!I8</f>
        <v>100</v>
      </c>
      <c r="M8" s="69">
        <f>IF($B8=0,"0 %",IF(L8=0,"0 %",L8/$B8))</f>
        <v>0.13477088948787061</v>
      </c>
      <c r="N8" s="109"/>
      <c r="O8" s="116"/>
    </row>
    <row r="9" spans="1:15" ht="25.5" x14ac:dyDescent="0.2">
      <c r="A9" s="74" t="s">
        <v>38</v>
      </c>
      <c r="B9" s="112">
        <f>'[1]UTD Nord Ouest'!B9+'[1]UTD Nord Est'!B9+'[1]UTD Sud'!B9+[1]SGPF!B9</f>
        <v>3472</v>
      </c>
      <c r="C9" s="45">
        <f>IF(B9=0,0,B9/$B$16)</f>
        <v>6.4283201570050547E-2</v>
      </c>
      <c r="D9" s="112">
        <f>'[1]UTD Nord Ouest'!C9+'[1]UTD Nord Est'!C9+'[1]UTD Sud'!C9+[1]SGPF!C9</f>
        <v>0</v>
      </c>
      <c r="E9" s="45" t="str">
        <f>IF($B9=0,"0 %",IF(D9=0,"0 %",D9/$B9))</f>
        <v>0 %</v>
      </c>
      <c r="F9" s="110">
        <f>'[1]UTD Nord Ouest'!E9+'[1]UTD Nord Est'!E9+'[1]UTD Sud'!E9+[1]SGPF!E9</f>
        <v>0</v>
      </c>
      <c r="G9" s="114" t="str">
        <f>IF($B9=0,"0 %",IF(F9=0,"0 %",F9/$B9))</f>
        <v>0 %</v>
      </c>
      <c r="H9" s="113"/>
      <c r="I9" s="112">
        <f>'[1]UTD Nord Ouest'!G9+'[1]UTD Nord Est'!G9+'[1]UTD Sud'!G9+[1]SGPF!G9</f>
        <v>130</v>
      </c>
      <c r="J9" s="69">
        <f>IF($B9=0,"0 %",IF(I9=0,"0 %",I9/$B9))</f>
        <v>3.7442396313364053E-2</v>
      </c>
      <c r="K9" s="111"/>
      <c r="L9" s="110">
        <f>'[1]UTD Nord Ouest'!I9+'[1]UTD Nord Est'!I9+'[1]UTD Sud'!I9+[1]SGPF!I9</f>
        <v>3442</v>
      </c>
      <c r="M9" s="69">
        <f>IF($B9=0,"0 %",IF(L9=0,"0 %",L9/$B9))</f>
        <v>0.99135944700460832</v>
      </c>
      <c r="N9" s="109">
        <v>1</v>
      </c>
      <c r="O9" s="115"/>
    </row>
    <row r="10" spans="1:15" ht="20.100000000000001" customHeight="1" x14ac:dyDescent="0.2">
      <c r="A10" s="74" t="s">
        <v>37</v>
      </c>
      <c r="B10" s="112">
        <f>'[1]UTD Nord Ouest'!B10+'[1]UTD Nord Est'!B10+'[1]UTD Sud'!B10+[1]SGPF!B10</f>
        <v>22891</v>
      </c>
      <c r="C10" s="45">
        <f>IF(B10=0,0,B10/$B$16)</f>
        <v>0.42382107348503084</v>
      </c>
      <c r="D10" s="112">
        <f>'[1]UTD Nord Ouest'!C10+'[1]UTD Nord Est'!C10+'[1]UTD Sud'!C10+[1]SGPF!C10</f>
        <v>0</v>
      </c>
      <c r="E10" s="45" t="str">
        <f>IF($B10=0,"0 %",IF(D10=0,"0 %",D10/$B10))</f>
        <v>0 %</v>
      </c>
      <c r="F10" s="110">
        <f>'[1]UTD Nord Ouest'!E10+'[1]UTD Nord Est'!E10+'[1]UTD Sud'!E10+[1]SGPF!E10</f>
        <v>0</v>
      </c>
      <c r="G10" s="114" t="str">
        <f>IF($B10=0,"0 %",IF(F10=0,"0 %",F10/$B10))</f>
        <v>0 %</v>
      </c>
      <c r="H10" s="113"/>
      <c r="I10" s="112">
        <f>'[1]UTD Nord Ouest'!G10+'[1]UTD Nord Est'!G10+'[1]UTD Sud'!G10+[1]SGPF!G10</f>
        <v>0</v>
      </c>
      <c r="J10" s="69" t="str">
        <f>IF($B10=0,"0 %",IF(I10=0,"0 %",I10/$B10))</f>
        <v>0 %</v>
      </c>
      <c r="K10" s="111"/>
      <c r="L10" s="110">
        <f>'[1]UTD Nord Ouest'!I10+'[1]UTD Nord Est'!I10+'[1]UTD Sud'!I10+[1]SGPF!I10</f>
        <v>22891</v>
      </c>
      <c r="M10" s="69">
        <f>IF($B10=0,"0 %",IF(L10=0,"0 %",L10/$B10))</f>
        <v>1</v>
      </c>
      <c r="N10" s="109">
        <v>1</v>
      </c>
      <c r="O10" s="115"/>
    </row>
    <row r="11" spans="1:15" ht="20.100000000000001" customHeight="1" x14ac:dyDescent="0.2">
      <c r="A11" s="74" t="s">
        <v>36</v>
      </c>
      <c r="B11" s="112">
        <f>'[1]UTD Nord Ouest'!B11+'[1]UTD Nord Est'!B11+'[1]UTD Sud'!B11+[1]SGPF!B11</f>
        <v>3388</v>
      </c>
      <c r="C11" s="45">
        <f>IF(B11=0,0,B11/$B$16)</f>
        <v>6.2727962822388031E-2</v>
      </c>
      <c r="D11" s="112">
        <f>'[1]UTD Nord Ouest'!C11+'[1]UTD Nord Est'!C11+'[1]UTD Sud'!C11+[1]SGPF!C11</f>
        <v>0</v>
      </c>
      <c r="E11" s="45" t="str">
        <f>IF($B11=0,"0 %",IF(D11=0,"0 %",D11/$B11))</f>
        <v>0 %</v>
      </c>
      <c r="F11" s="110">
        <f>'[1]UTD Nord Ouest'!E11+'[1]UTD Nord Est'!E11+'[1]UTD Sud'!E11+[1]SGPF!E11</f>
        <v>0</v>
      </c>
      <c r="G11" s="114" t="str">
        <f>IF($B11=0,"0 %",IF(F11=0,"0 %",F11/$B11))</f>
        <v>0 %</v>
      </c>
      <c r="H11" s="113">
        <v>0.7</v>
      </c>
      <c r="I11" s="112">
        <f>'[1]UTD Nord Ouest'!G11+'[1]UTD Nord Est'!G11+'[1]UTD Sud'!G11+[1]SGPF!G11</f>
        <v>508</v>
      </c>
      <c r="J11" s="69">
        <f>IF($B11=0,"0 %",IF(I11=0,"0 %",I11/$B11))</f>
        <v>0.14994096812278632</v>
      </c>
      <c r="K11" s="111">
        <v>0.15</v>
      </c>
      <c r="L11" s="110">
        <f>'[1]UTD Nord Ouest'!I11+'[1]UTD Nord Est'!I11+'[1]UTD Sud'!I11+[1]SGPF!I11</f>
        <v>2880</v>
      </c>
      <c r="M11" s="69">
        <f>IF($B11=0,"0 %",IF(L11=0,"0 %",L11/$B11))</f>
        <v>0.85005903187721366</v>
      </c>
      <c r="N11" s="109">
        <v>0.15</v>
      </c>
      <c r="O11" s="115"/>
    </row>
    <row r="12" spans="1:15" ht="38.25" x14ac:dyDescent="0.2">
      <c r="A12" s="74" t="s">
        <v>35</v>
      </c>
      <c r="B12" s="112">
        <f>'[1]UTD Nord Ouest'!B12+'[1]UTD Nord Est'!B12+'[1]UTD Sud'!B12+[1]SGPF!B12</f>
        <v>751</v>
      </c>
      <c r="C12" s="45">
        <f>IF(B12=0,0,B12/$B$16)</f>
        <v>1.3904574993982708E-2</v>
      </c>
      <c r="D12" s="112">
        <f>'[1]UTD Nord Ouest'!C12+'[1]UTD Nord Est'!C12+'[1]UTD Sud'!C12+[1]SGPF!C12</f>
        <v>0</v>
      </c>
      <c r="E12" s="45" t="str">
        <f>IF($B12=0,"0 %",IF(D12=0,"0 %",D12/$B12))</f>
        <v>0 %</v>
      </c>
      <c r="F12" s="110">
        <f>'[1]UTD Nord Ouest'!E12+'[1]UTD Nord Est'!E12+'[1]UTD Sud'!E12+[1]SGPF!E12</f>
        <v>0</v>
      </c>
      <c r="G12" s="114" t="str">
        <f>IF($B12=0,"0 %",IF(F12=0,"0 %",F12/$B12))</f>
        <v>0 %</v>
      </c>
      <c r="H12" s="113"/>
      <c r="I12" s="112">
        <f>'[1]UTD Nord Ouest'!G12+'[1]UTD Nord Est'!G12+'[1]UTD Sud'!G12+[1]SGPF!G12</f>
        <v>0</v>
      </c>
      <c r="J12" s="69" t="str">
        <f>IF($B12=0,"0 %",IF(I12=0,"0 %",I12/$B12))</f>
        <v>0 %</v>
      </c>
      <c r="K12" s="111"/>
      <c r="L12" s="110">
        <f>'[1]UTD Nord Ouest'!I12+'[1]UTD Nord Est'!I12+'[1]UTD Sud'!I12+[1]SGPF!I12</f>
        <v>751</v>
      </c>
      <c r="M12" s="69">
        <f>IF($B12=0,"0 %",IF(L12=0,"0 %",L12/$B12))</f>
        <v>1</v>
      </c>
      <c r="N12" s="109">
        <v>1</v>
      </c>
      <c r="O12" s="115" t="s">
        <v>34</v>
      </c>
    </row>
    <row r="13" spans="1:15" x14ac:dyDescent="0.2">
      <c r="A13" s="74" t="s">
        <v>33</v>
      </c>
      <c r="B13" s="112">
        <f>'[1]UTD Nord Ouest'!B13+'[1]UTD Nord Est'!B13+'[1]UTD Sud'!B13+[1]SGPF!B13</f>
        <v>243</v>
      </c>
      <c r="C13" s="45">
        <f>IF(B13=0,0,B13/$B$16)</f>
        <v>4.4990835200236987E-3</v>
      </c>
      <c r="D13" s="112">
        <f>'[1]UTD Nord Ouest'!C13+'[1]UTD Nord Est'!C13+'[1]UTD Sud'!C13+[1]SGPF!C13</f>
        <v>0</v>
      </c>
      <c r="E13" s="45" t="str">
        <f>IF($B13=0,"0 %",IF(D13=0,"0 %",D13/$B13))</f>
        <v>0 %</v>
      </c>
      <c r="F13" s="110">
        <f>'[1]UTD Nord Ouest'!E13+'[1]UTD Nord Est'!E13+'[1]UTD Sud'!E13+[1]SGPF!E13</f>
        <v>0</v>
      </c>
      <c r="G13" s="114" t="str">
        <f>IF($B13=0,"0 %",IF(F13=0,"0 %",F13/$B13))</f>
        <v>0 %</v>
      </c>
      <c r="H13" s="113"/>
      <c r="I13" s="112">
        <f>'[1]UTD Nord Ouest'!G13+'[1]UTD Nord Est'!G13+'[1]UTD Sud'!G13+[1]SGPF!G13</f>
        <v>0</v>
      </c>
      <c r="J13" s="69" t="str">
        <f>IF($B13=0,"0 %",IF(I13=0,"0 %",I13/$B13))</f>
        <v>0 %</v>
      </c>
      <c r="K13" s="111"/>
      <c r="L13" s="110">
        <f>'[1]UTD Nord Ouest'!I13+'[1]UTD Nord Est'!I13+'[1]UTD Sud'!I13+[1]SGPF!I13</f>
        <v>243</v>
      </c>
      <c r="M13" s="69">
        <f>IF($B13=0,"0 %",IF(L13=0,"0 %",L13/$B13))</f>
        <v>1</v>
      </c>
      <c r="N13" s="109">
        <v>1</v>
      </c>
      <c r="O13" s="115"/>
    </row>
    <row r="14" spans="1:15" ht="38.25" x14ac:dyDescent="0.2">
      <c r="A14" s="12" t="s">
        <v>32</v>
      </c>
      <c r="B14" s="112">
        <f>'[1]UTD Nord Ouest'!B14+'[1]UTD Nord Est'!B14+'[1]UTD Sud'!B14+[1]SGPF!B14</f>
        <v>22524</v>
      </c>
      <c r="C14" s="45">
        <f>IF(B14=0,0,B14/$B$16)</f>
        <v>0.41702616133750531</v>
      </c>
      <c r="D14" s="112">
        <f>'[1]UTD Nord Ouest'!C14+'[1]UTD Nord Est'!C14+'[1]UTD Sud'!C14+[1]SGPF!C14</f>
        <v>0</v>
      </c>
      <c r="E14" s="45" t="str">
        <f>IF($B14=0,"0 %",IF(D14=0,"0 %",D14/$B14))</f>
        <v>0 %</v>
      </c>
      <c r="F14" s="110">
        <f>'[1]UTD Nord Ouest'!E14+'[1]UTD Nord Est'!E14+'[1]UTD Sud'!E14+[1]SGPF!E14</f>
        <v>0</v>
      </c>
      <c r="G14" s="114" t="str">
        <f>IF($B14=0,"0 %",IF(F14=0,"0 %",F14/$B14))</f>
        <v>0 %</v>
      </c>
      <c r="H14" s="113"/>
      <c r="I14" s="112">
        <f>'[1]UTD Nord Ouest'!G14+'[1]UTD Nord Est'!G14+'[1]UTD Sud'!G14+[1]SGPF!G14</f>
        <v>18000</v>
      </c>
      <c r="J14" s="69">
        <f>IF($B14=0,"0 %",IF(I14=0,"0 %",I14/$B14))</f>
        <v>0.79914757591901975</v>
      </c>
      <c r="K14" s="111" t="s">
        <v>31</v>
      </c>
      <c r="L14" s="110">
        <f>'[1]UTD Nord Ouest'!I14+'[1]UTD Nord Est'!I14+'[1]UTD Sud'!I14+[1]SGPF!I14</f>
        <v>4524</v>
      </c>
      <c r="M14" s="69">
        <f>IF($B14=0,"0 %",IF(L14=0,"0 %",L14/$B14))</f>
        <v>0.20085242408098028</v>
      </c>
      <c r="N14" s="109"/>
      <c r="O14" s="99"/>
    </row>
    <row r="15" spans="1:15" x14ac:dyDescent="0.2">
      <c r="A15" s="12"/>
      <c r="B15" s="112"/>
      <c r="C15" s="45"/>
      <c r="D15" s="112"/>
      <c r="E15" s="45"/>
      <c r="F15" s="110"/>
      <c r="G15" s="114"/>
      <c r="H15" s="113"/>
      <c r="I15" s="112"/>
      <c r="J15" s="69"/>
      <c r="K15" s="111"/>
      <c r="L15" s="110"/>
      <c r="M15" s="69"/>
      <c r="N15" s="109"/>
      <c r="O15" s="99"/>
    </row>
    <row r="16" spans="1:15" x14ac:dyDescent="0.2">
      <c r="A16" s="108" t="s">
        <v>30</v>
      </c>
      <c r="B16" s="104">
        <f>SUM(B8:B15)</f>
        <v>54011</v>
      </c>
      <c r="C16" s="107">
        <f>SUM(C8:C15)</f>
        <v>1</v>
      </c>
      <c r="D16" s="104">
        <f>SUM(D8:D15)</f>
        <v>642</v>
      </c>
      <c r="E16" s="107">
        <f>IF($B16=0,"0 %",IF(D16=0,"0 %",D16/$B16))</f>
        <v>1.1886467571420636E-2</v>
      </c>
      <c r="F16" s="102">
        <f>SUM(F8:F15)</f>
        <v>0</v>
      </c>
      <c r="G16" s="106" t="str">
        <f>IF($B16=0,"0 %",IF(F16=0,"0 %",F16/$B16))</f>
        <v>0 %</v>
      </c>
      <c r="H16" s="105"/>
      <c r="I16" s="104">
        <f>SUM(I8:I15)</f>
        <v>18638</v>
      </c>
      <c r="J16" s="101">
        <f>IF($B16=0,"0 %",IF(I16=0,"0 %",I16/$B16))</f>
        <v>0.34507785451111811</v>
      </c>
      <c r="K16" s="103"/>
      <c r="L16" s="102">
        <f>SUM(L8:L15)</f>
        <v>34831</v>
      </c>
      <c r="M16" s="101">
        <f>IF($B16=0,"0 %",IF(L16=0,"0 %",L16/$B16))</f>
        <v>0.64488715261705953</v>
      </c>
      <c r="N16" s="100"/>
      <c r="O16" s="99"/>
    </row>
    <row r="17" spans="1:15" ht="20.100000000000001" customHeight="1" thickBot="1" x14ac:dyDescent="0.25">
      <c r="A17" s="98"/>
      <c r="B17" s="95"/>
      <c r="C17" s="97"/>
      <c r="D17" s="95"/>
      <c r="E17" s="97"/>
      <c r="F17" s="93"/>
      <c r="G17" s="97"/>
      <c r="H17" s="96"/>
      <c r="I17" s="95"/>
      <c r="J17" s="92"/>
      <c r="K17" s="94"/>
      <c r="L17" s="93"/>
      <c r="M17" s="92"/>
      <c r="N17" s="91"/>
      <c r="O17" s="90"/>
    </row>
    <row r="18" spans="1:15" x14ac:dyDescent="0.2">
      <c r="I18" s="89" t="s">
        <v>29</v>
      </c>
    </row>
    <row r="20" spans="1:15" x14ac:dyDescent="0.2">
      <c r="A20" s="36" t="s">
        <v>28</v>
      </c>
    </row>
    <row r="21" spans="1:15" ht="13.5" thickBot="1" x14ac:dyDescent="0.25"/>
    <row r="22" spans="1:15" ht="38.25" x14ac:dyDescent="0.2">
      <c r="A22" s="88" t="s">
        <v>19</v>
      </c>
      <c r="B22" s="87" t="s">
        <v>27</v>
      </c>
      <c r="C22" s="86"/>
      <c r="D22" s="85" t="s">
        <v>26</v>
      </c>
      <c r="E22" s="84" t="s">
        <v>5</v>
      </c>
      <c r="F22" s="81" t="s">
        <v>25</v>
      </c>
      <c r="G22" s="83" t="s">
        <v>5</v>
      </c>
      <c r="H22" s="82" t="s">
        <v>23</v>
      </c>
      <c r="I22" s="81" t="s">
        <v>24</v>
      </c>
      <c r="J22" s="80" t="s">
        <v>5</v>
      </c>
      <c r="K22" s="79" t="s">
        <v>23</v>
      </c>
    </row>
    <row r="23" spans="1:15" ht="30" customHeight="1" x14ac:dyDescent="0.2">
      <c r="A23" s="18"/>
      <c r="B23" s="17"/>
      <c r="C23" s="16"/>
      <c r="D23" s="78"/>
      <c r="E23" s="52"/>
      <c r="F23" s="51"/>
      <c r="G23" s="77"/>
      <c r="H23" s="76"/>
      <c r="I23" s="51"/>
      <c r="J23" s="50"/>
      <c r="K23" s="75"/>
    </row>
    <row r="24" spans="1:15" ht="30" customHeight="1" x14ac:dyDescent="0.2">
      <c r="A24" s="74" t="s">
        <v>22</v>
      </c>
      <c r="B24" s="73">
        <f>'[1]UTD Nord Ouest'!B22+'[1]UTD Nord Est'!B22+'[1]UTD Sud'!B22+[1]SGPF!B22</f>
        <v>56988</v>
      </c>
      <c r="C24" s="72"/>
      <c r="D24" s="71">
        <f>'[1]UTD Nord Ouest'!C22+'[1]UTD Nord Est'!C22+'[1]UTD Sud'!C22+[1]SGPF!C22</f>
        <v>38963</v>
      </c>
      <c r="E24" s="45">
        <f>IF($B24=0,"0 %",IF(D24=0,"0 %",D24/$B24))</f>
        <v>0.6837053414753983</v>
      </c>
      <c r="F24" s="70">
        <f>'[1]UTD Nord Ouest'!E22+'[1]UTD Nord Est'!E22+'[1]UTD Sud'!E22+[1]SGPF!E22</f>
        <v>17972</v>
      </c>
      <c r="G24" s="69">
        <f>IF($B24=0,"0 %",IF(F24=0,"0 %",F24/$B24))</f>
        <v>0.31536463816943916</v>
      </c>
      <c r="H24" s="68">
        <v>0.5</v>
      </c>
      <c r="I24" s="67">
        <f>'[1]UTD Nord Ouest'!G22+'[1]UTD Nord Est'!G22+'[1]UTD Sud'!G22+[1]SGPF!G22</f>
        <v>5943</v>
      </c>
      <c r="J24" s="49">
        <f>IF($B24=0,"0 %",IF(I24=0,"0 %",I24/$B24))</f>
        <v>0.10428511265529586</v>
      </c>
      <c r="K24" s="66" t="s">
        <v>21</v>
      </c>
    </row>
    <row r="25" spans="1:15" ht="30" customHeight="1" thickBot="1" x14ac:dyDescent="0.25">
      <c r="A25" s="7"/>
      <c r="B25" s="6"/>
      <c r="C25" s="5"/>
      <c r="D25" s="65"/>
      <c r="E25" s="40"/>
      <c r="F25" s="39"/>
      <c r="G25" s="64"/>
      <c r="H25" s="63"/>
      <c r="I25" s="39"/>
      <c r="J25" s="38"/>
      <c r="K25" s="62"/>
    </row>
    <row r="26" spans="1:15" ht="15.75" customHeight="1" x14ac:dyDescent="0.2">
      <c r="B26" s="61"/>
      <c r="C26" s="60"/>
      <c r="D26" s="61"/>
      <c r="E26" s="60"/>
      <c r="F26" s="61"/>
      <c r="G26" s="60"/>
      <c r="H26" s="60"/>
      <c r="I26" s="61"/>
      <c r="J26" s="60"/>
      <c r="K26" s="60"/>
    </row>
    <row r="28" spans="1:15" x14ac:dyDescent="0.2">
      <c r="A28" s="36" t="s">
        <v>20</v>
      </c>
    </row>
    <row r="29" spans="1:15" ht="13.5" thickBot="1" x14ac:dyDescent="0.25"/>
    <row r="30" spans="1:15" ht="25.5" x14ac:dyDescent="0.2">
      <c r="A30" s="59" t="s">
        <v>19</v>
      </c>
      <c r="B30" s="58" t="s">
        <v>18</v>
      </c>
      <c r="C30" s="57"/>
      <c r="D30" s="55" t="s">
        <v>17</v>
      </c>
      <c r="E30" s="56" t="s">
        <v>5</v>
      </c>
      <c r="F30" s="55" t="s">
        <v>16</v>
      </c>
      <c r="G30" s="54" t="s">
        <v>5</v>
      </c>
    </row>
    <row r="31" spans="1:15" x14ac:dyDescent="0.2">
      <c r="A31" s="18"/>
      <c r="B31" s="17"/>
      <c r="C31" s="53"/>
      <c r="D31" s="51"/>
      <c r="E31" s="52"/>
      <c r="F31" s="51"/>
      <c r="G31" s="50"/>
      <c r="H31" s="37"/>
    </row>
    <row r="32" spans="1:15" ht="25.5" x14ac:dyDescent="0.2">
      <c r="A32" s="12" t="s">
        <v>15</v>
      </c>
      <c r="B32" s="48">
        <f>'[1]UTD Nord Ouest'!B30+'[1]UTD Nord Est'!B30+'[1]UTD Sud'!B30+[1]SGPF!B30</f>
        <v>0</v>
      </c>
      <c r="C32" s="47"/>
      <c r="D32" s="46">
        <f>'[1]UTD Nord Ouest'!C30+'[1]UTD Nord Est'!C30+'[1]UTD Sud'!C30+[1]SGPF!C30</f>
        <v>0</v>
      </c>
      <c r="E32" s="45" t="str">
        <f>IF($B32=0,"0 %",IF(D32=0,"0 %",D32/$B32))</f>
        <v>0 %</v>
      </c>
      <c r="F32" s="44">
        <f>'[1]UTD Nord Ouest'!E30+'[1]UTD Nord Est'!E30+'[1]UTD Sud'!E30+[1]SGPF!E30</f>
        <v>0</v>
      </c>
      <c r="G32" s="49" t="str">
        <f>IF($B32=0,"0 %",IF(F32=0,"0 %",F32/$B32))</f>
        <v>0 %</v>
      </c>
      <c r="H32" s="42"/>
    </row>
    <row r="33" spans="1:8" ht="25.5" x14ac:dyDescent="0.2">
      <c r="A33" s="12" t="s">
        <v>14</v>
      </c>
      <c r="B33" s="48">
        <f>'[1]UTD Nord Ouest'!B31+'[1]UTD Nord Est'!B31+'[1]UTD Sud'!B31+[1]SGPF!B31</f>
        <v>0</v>
      </c>
      <c r="C33" s="47"/>
      <c r="D33" s="46">
        <f>'[1]UTD Nord Ouest'!C31+'[1]UTD Nord Est'!C31+'[1]UTD Sud'!C31+[1]SGPF!C31</f>
        <v>0</v>
      </c>
      <c r="E33" s="45" t="str">
        <f>IF($B33=0,"0 %",IF(D33=0,"0 %",D33/$B33))</f>
        <v>0 %</v>
      </c>
      <c r="F33" s="44">
        <f>'[1]UTD Nord Ouest'!E31+'[1]UTD Nord Est'!E31+'[1]UTD Sud'!E31+[1]SGPF!E31</f>
        <v>0</v>
      </c>
      <c r="G33" s="43" t="str">
        <f>IF($B33=0,"0 %",IF(F33=0,"0 %",F33/$B33))</f>
        <v>0 %</v>
      </c>
      <c r="H33" s="42"/>
    </row>
    <row r="34" spans="1:8" ht="13.5" thickBot="1" x14ac:dyDescent="0.25">
      <c r="A34" s="7"/>
      <c r="B34" s="6"/>
      <c r="C34" s="41"/>
      <c r="D34" s="39"/>
      <c r="E34" s="40"/>
      <c r="F34" s="39"/>
      <c r="G34" s="38"/>
      <c r="H34" s="37"/>
    </row>
    <row r="37" spans="1:8" x14ac:dyDescent="0.2">
      <c r="A37" s="36" t="s">
        <v>13</v>
      </c>
    </row>
    <row r="38" spans="1:8" ht="13.5" thickBot="1" x14ac:dyDescent="0.25"/>
    <row r="39" spans="1:8" ht="25.5" x14ac:dyDescent="0.2">
      <c r="A39" s="35" t="s">
        <v>12</v>
      </c>
      <c r="B39" s="34" t="s">
        <v>11</v>
      </c>
      <c r="C39" s="33"/>
      <c r="D39" s="32" t="s">
        <v>6</v>
      </c>
      <c r="E39" s="31" t="s">
        <v>5</v>
      </c>
    </row>
    <row r="40" spans="1:8" x14ac:dyDescent="0.2">
      <c r="A40" s="18"/>
      <c r="B40" s="17"/>
      <c r="C40" s="30"/>
      <c r="D40" s="29"/>
      <c r="E40" s="28"/>
    </row>
    <row r="41" spans="1:8" x14ac:dyDescent="0.2">
      <c r="A41" s="12" t="s">
        <v>10</v>
      </c>
      <c r="B41" s="11">
        <f>'[1]UTD Nord Ouest'!B39+'[1]UTD Nord Est'!B39+'[1]UTD Sud'!B39+[1]SGPF!B39</f>
        <v>1.82</v>
      </c>
      <c r="C41" s="27"/>
      <c r="D41" s="9">
        <f>'[1]UTD Nord Ouest'!C39+'[1]UTD Nord Est'!C39+'[1]UTD Sud'!C39+[1]SGPF!C39</f>
        <v>1.82</v>
      </c>
      <c r="E41" s="8">
        <f>IF($B41=0,"0 %",IF(D41=0,"0 %",D41/$B41))</f>
        <v>1</v>
      </c>
    </row>
    <row r="42" spans="1:8" x14ac:dyDescent="0.2">
      <c r="A42" s="12" t="s">
        <v>9</v>
      </c>
      <c r="B42" s="11">
        <f>'[1]UTD Nord Ouest'!B40+'[1]UTD Nord Est'!B40+'[1]UTD Sud'!B40+[1]SGPF!B40</f>
        <v>81.809000000000012</v>
      </c>
      <c r="C42" s="27"/>
      <c r="D42" s="9">
        <f>'[1]UTD Nord Ouest'!C40+'[1]UTD Nord Est'!C40+'[1]UTD Sud'!C40+[1]SGPF!C40</f>
        <v>54.802000000000007</v>
      </c>
      <c r="E42" s="8">
        <f>IF($B42=0,"0 %",IF(D42=0,"0 %",D42/$B42))</f>
        <v>0.66987739735236951</v>
      </c>
    </row>
    <row r="43" spans="1:8" ht="13.5" thickBot="1" x14ac:dyDescent="0.25">
      <c r="A43" s="7"/>
      <c r="B43" s="6"/>
      <c r="C43" s="26"/>
      <c r="D43" s="25"/>
      <c r="E43" s="24"/>
    </row>
    <row r="45" spans="1:8" ht="13.5" thickBot="1" x14ac:dyDescent="0.25"/>
    <row r="46" spans="1:8" ht="25.5" x14ac:dyDescent="0.2">
      <c r="A46" s="23" t="s">
        <v>8</v>
      </c>
      <c r="B46" s="22" t="s">
        <v>7</v>
      </c>
      <c r="C46" s="21"/>
      <c r="D46" s="20" t="s">
        <v>6</v>
      </c>
      <c r="E46" s="19" t="s">
        <v>5</v>
      </c>
    </row>
    <row r="47" spans="1:8" x14ac:dyDescent="0.2">
      <c r="A47" s="18"/>
      <c r="B47" s="17"/>
      <c r="C47" s="16"/>
      <c r="D47" s="15"/>
      <c r="E47" s="14"/>
    </row>
    <row r="48" spans="1:8" x14ac:dyDescent="0.2">
      <c r="A48" s="12" t="s">
        <v>4</v>
      </c>
      <c r="B48" s="11">
        <f>'[1]UTD Nord Ouest'!B46+'[1]UTD Nord Est'!B46+'[1]UTD Sud'!B46+[1]SGPF!B46</f>
        <v>273.39999999999998</v>
      </c>
      <c r="C48" s="10"/>
      <c r="D48" s="9">
        <f>'[1]UTD Nord Ouest'!C46+'[1]UTD Nord Est'!C46+'[1]UTD Sud'!C46+[1]SGPF!C46</f>
        <v>5.64</v>
      </c>
      <c r="E48" s="8">
        <f>IF($B48=0,"0 %",IF(D48=0,"0 %",D48/$B48))</f>
        <v>2.0629114850036576E-2</v>
      </c>
    </row>
    <row r="49" spans="1:5" x14ac:dyDescent="0.2">
      <c r="A49" s="12" t="s">
        <v>3</v>
      </c>
      <c r="B49" s="11"/>
      <c r="C49" s="10"/>
      <c r="D49" s="9"/>
      <c r="E49" s="8"/>
    </row>
    <row r="50" spans="1:5" x14ac:dyDescent="0.2">
      <c r="A50" s="13" t="s">
        <v>2</v>
      </c>
      <c r="B50" s="11">
        <f>'[1]UTD Nord Ouest'!B48+'[1]UTD Nord Est'!B48+'[1]UTD Sud'!B48+[1]SGPF!B48</f>
        <v>2.754</v>
      </c>
      <c r="C50" s="10"/>
      <c r="D50" s="9">
        <f>'[1]UTD Nord Ouest'!C48+'[1]UTD Nord Est'!C48+'[1]UTD Sud'!C48+[1]SGPF!C48</f>
        <v>2.754</v>
      </c>
      <c r="E50" s="8">
        <f>IF($B50=0,"0 %",IF(D50=0,"0 %",D50/$B50))</f>
        <v>1</v>
      </c>
    </row>
    <row r="51" spans="1:5" x14ac:dyDescent="0.2">
      <c r="A51" s="13" t="s">
        <v>1</v>
      </c>
      <c r="B51" s="11">
        <f>'[1]UTD Nord Ouest'!B49+'[1]UTD Nord Est'!B49+'[1]UTD Sud'!B49+[1]SGPF!B49</f>
        <v>1.423</v>
      </c>
      <c r="C51" s="10"/>
      <c r="D51" s="9">
        <f>'[1]UTD Nord Ouest'!C49+'[1]UTD Nord Est'!C49+'[1]UTD Sud'!C49+[1]SGPF!C49</f>
        <v>1.423</v>
      </c>
      <c r="E51" s="8">
        <f>IF($B51=0,"0 %",IF(D51=0,"0 %",D51/$B51))</f>
        <v>1</v>
      </c>
    </row>
    <row r="52" spans="1:5" x14ac:dyDescent="0.2">
      <c r="A52" s="12" t="s">
        <v>0</v>
      </c>
      <c r="B52" s="11">
        <f>'[1]UTD Nord Ouest'!B50+'[1]UTD Nord Est'!B50+'[1]UTD Sud'!B50+[1]SGPF!B50</f>
        <v>1.45</v>
      </c>
      <c r="C52" s="10"/>
      <c r="D52" s="9">
        <f>'[1]UTD Nord Ouest'!C50+'[1]UTD Nord Est'!C50+'[1]UTD Sud'!C50+[1]SGPF!C50</f>
        <v>0</v>
      </c>
      <c r="E52" s="8" t="str">
        <f>IF($B52=0,"0 %",IF(D52=0,"0 %",D52/$B52))</f>
        <v>0 %</v>
      </c>
    </row>
    <row r="53" spans="1:5" ht="13.5" thickBot="1" x14ac:dyDescent="0.25">
      <c r="A53" s="7"/>
      <c r="B53" s="6"/>
      <c r="C53" s="5"/>
      <c r="D53" s="4"/>
      <c r="E53" s="3"/>
    </row>
  </sheetData>
  <sheetProtection password="88ED" sheet="1" objects="1" scenarios="1"/>
  <mergeCells count="30">
    <mergeCell ref="A1:O1"/>
    <mergeCell ref="A2:O2"/>
    <mergeCell ref="A6:A7"/>
    <mergeCell ref="B6:B7"/>
    <mergeCell ref="C6:C7"/>
    <mergeCell ref="D6:H6"/>
    <mergeCell ref="I6:N6"/>
    <mergeCell ref="O6:O7"/>
    <mergeCell ref="B22:C22"/>
    <mergeCell ref="B23:C23"/>
    <mergeCell ref="B24:C24"/>
    <mergeCell ref="B25:C25"/>
    <mergeCell ref="B30:C30"/>
    <mergeCell ref="B31:C31"/>
    <mergeCell ref="B32:C32"/>
    <mergeCell ref="B33:C33"/>
    <mergeCell ref="B34:C34"/>
    <mergeCell ref="B39:C39"/>
    <mergeCell ref="B40:C40"/>
    <mergeCell ref="B41:C41"/>
    <mergeCell ref="B50:C50"/>
    <mergeCell ref="B51:C51"/>
    <mergeCell ref="B52:C52"/>
    <mergeCell ref="B53:C53"/>
    <mergeCell ref="B42:C42"/>
    <mergeCell ref="B43:C43"/>
    <mergeCell ref="B46:C46"/>
    <mergeCell ref="B47:C47"/>
    <mergeCell ref="B48:C48"/>
    <mergeCell ref="B49:C49"/>
  </mergeCells>
  <printOptions horizontalCentered="1"/>
  <pageMargins left="0.43307086614173229" right="0.43307086614173229" top="0.59055118110236227" bottom="0.47244094488188981" header="0.31496062992125984" footer="0.27559055118110237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(2)</vt:lpstr>
    </vt:vector>
  </TitlesOfParts>
  <Company>CG91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PISANI</dc:creator>
  <cp:lastModifiedBy>Laura PISANI</cp:lastModifiedBy>
  <dcterms:created xsi:type="dcterms:W3CDTF">2018-01-12T13:37:34Z</dcterms:created>
  <dcterms:modified xsi:type="dcterms:W3CDTF">2018-01-12T13:39:01Z</dcterms:modified>
</cp:coreProperties>
</file>